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8_{016F4870-3E34-410D-B1E3-CA7EA9CEB2A7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Checklist'!$B$1:$H$78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58" i="4" l="1"/>
  <c r="J57" i="4" l="1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35" i="4"/>
  <c r="J34" i="4"/>
  <c r="J33" i="4"/>
  <c r="J32" i="4"/>
  <c r="J31" i="4"/>
  <c r="J24" i="4"/>
  <c r="J23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<sst xmlns="http://schemas.openxmlformats.org/spreadsheetml/2006/main" count="82" uniqueCount="78">
  <si>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</si>
  <si>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</si>
  <si>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</si>
  <si>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</si>
  <si>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</si>
  <si>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</si>
  <si>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</si>
  <si>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</si>
  <si>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</si>
  <si>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</si>
  <si>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</si>
  <si>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</si>
  <si>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</si>
  <si>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</si>
  <si>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</si>
  <si>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</si>
  <si>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</si>
  <si>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</si>
  <si>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</si>
  <si>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</si>
  <si>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</si>
  <si>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</si>
  <si>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</si>
  <si>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</si>
  <si>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</si>
  <si>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</si>
  <si>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</si>
  <si>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</si>
  <si>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</si>
  <si>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</si>
  <si>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</si>
  <si>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</si>
  <si>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633 Signal Controllers</t>
  </si>
  <si>
    <t>Controller</t>
  </si>
  <si>
    <t>Cabinet</t>
  </si>
  <si>
    <t>UPS</t>
  </si>
  <si>
    <t>Labeling</t>
  </si>
  <si>
    <t>Controller Operation and Testing</t>
  </si>
  <si>
    <t>Does the controller call in the proper direction and movement?</t>
  </si>
  <si>
    <t>Do all movements come in when a call is placed on a loop for that movement?</t>
  </si>
  <si>
    <t>Do ped push buttons put a call into the controller through the DC isolator?</t>
  </si>
  <si>
    <t>Does the controller receive the pedestrian call and call in the proper movement?</t>
  </si>
  <si>
    <t>Do the loops work for the assigned detector in the proper phase?</t>
  </si>
  <si>
    <t>Do the detectors place a call to the controller on the proper phase?</t>
  </si>
  <si>
    <t>Are there two (2) sets of equipment lists, operation and maintenance manuals, and board-level schematic and wiring diagrams of the UPS, and the battery data sheets?</t>
  </si>
  <si>
    <t>Data key present?</t>
  </si>
  <si>
    <t>Does the cabinet have the proper finish inside and out as per plan?</t>
  </si>
  <si>
    <t>Is all the equipment as per plan or ODOT approved?</t>
  </si>
  <si>
    <t>Is the pole-mounted cabinet at the proper height? Less than 36” high cabinet equal 30” +/- 3”. Over 36” high cabinet equals 23” +/- 3”?</t>
  </si>
  <si>
    <t>Are all wire terminals tight?</t>
  </si>
  <si>
    <t>Is the cabinet air filter in place and clean?</t>
  </si>
  <si>
    <t>Are all unused conductors grounded in the controller cabinet?</t>
  </si>
  <si>
    <t>Are the neutral (AC-) and grounding bars in the controller cabinet NOT connected together?</t>
  </si>
  <si>
    <t>Ground and Bonding Note</t>
  </si>
  <si>
    <t>Do all empty conduits have a #10 AWG pull wire installed and then have all the ends sealed?</t>
  </si>
  <si>
    <t xml:space="preserve">Was the work pad poured separate from the foundation pour?   </t>
  </si>
  <si>
    <t xml:space="preserve">Does the enclosure include a vent, fan, filter and thermostat? </t>
  </si>
  <si>
    <t xml:space="preserve">When a conflict or similar fault occurs, does the conflict monitor cause the intersection to go to flash?   </t>
  </si>
  <si>
    <t xml:space="preserve">Is the control equipment, terminal blocks, or shelves no closer than 6" to the top of the foundation?   </t>
  </si>
  <si>
    <t>Are all tags or labels properly installed and legible including the service wire, phase numbers and directions?</t>
  </si>
  <si>
    <t>Are the connectors soldered on the loop lead in wires?</t>
  </si>
  <si>
    <t>Is all field wiring neatly arranged and routed to prevent being pinched when the cabinet door is closed and free of debris?</t>
  </si>
  <si>
    <t xml:space="preserve">Is all wiring (except power) fitted with spade terminals?   </t>
  </si>
  <si>
    <t xml:space="preserve">Is all power wiring fitted into spade, screw, or spring terminals?   </t>
  </si>
  <si>
    <t xml:space="preserve">Is there LED lighting in the cabinet?   </t>
  </si>
  <si>
    <t xml:space="preserve">Is there ½" preformed joint filler between foundation and adjacent paved areas (this includes work pad)?   </t>
  </si>
  <si>
    <t>TC-83.20</t>
  </si>
  <si>
    <t>Controller Foundation, Work Pad</t>
  </si>
  <si>
    <r>
      <t xml:space="preserve">Is the controller properly grounded (max 10 ohms)?
</t>
    </r>
    <r>
      <rPr>
        <b/>
        <i/>
        <sz val="10"/>
        <rFont val="Times New Roman"/>
        <family val="1"/>
      </rPr>
      <t xml:space="preserve">Document the Ground Rod Readings  </t>
    </r>
  </si>
  <si>
    <r>
      <t xml:space="preserve">Is the conduit sealed with a removable sealing compound?
</t>
    </r>
    <r>
      <rPr>
        <b/>
        <i/>
        <sz val="10"/>
        <rFont val="Times New Roman"/>
        <family val="1"/>
      </rPr>
      <t xml:space="preserve">No foam sealer!  </t>
    </r>
  </si>
  <si>
    <r>
      <t xml:space="preserve">Is the controller programmed properly for the UPS alarms?
</t>
    </r>
    <r>
      <rPr>
        <b/>
        <i/>
        <sz val="10"/>
        <rFont val="Times New Roman"/>
        <family val="1"/>
      </rPr>
      <t>(ON Battery, Battery 2 Hour Timer, Low Battery)</t>
    </r>
  </si>
  <si>
    <t>Does the generator panel work correctly?</t>
  </si>
  <si>
    <r>
      <t xml:space="preserve">Does each unit have a permanent label or stamp indicating the date of shipment.
</t>
    </r>
    <r>
      <rPr>
        <b/>
        <i/>
        <sz val="10"/>
        <rFont val="Times New Roman"/>
        <family val="1"/>
      </rPr>
      <t>Controller, Monitor, BIU, 170 and 2070 CPU board, 2070-2A field I/O module, 2070-3B Front Panel.</t>
    </r>
  </si>
  <si>
    <t>Does the warranty period begin on the date of shipment to the project?</t>
  </si>
  <si>
    <t>733.02.B</t>
  </si>
  <si>
    <t>625.16 / 625.19</t>
  </si>
  <si>
    <t>633.05 / UPS Note</t>
  </si>
  <si>
    <t>Are the timings uploaded from the controller per the Planng?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</si>
</sst>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R78"/>
  <sheetViews>
    <sheetView showGridLines="0" tabSelected="1" topLeftCell="A52" zoomScale="93" zoomScaleNormal="93" workbookViewId="0">
      <selection activeCell="C47" sqref="C47"/>
    </sheetView>
  </sheetViews>
  <sheetFormatPr defaultColWidth="8.6640625" defaultRowHeight="13.2" x14ac:dyDescent="0.25"/>
  <cols>
    <col min="1" max="1" width="1.5546875" style="14" customWidth="1"/>
    <col min="2" max="2" width="12.44140625" style="14" customWidth="1"/>
    <col min="3" max="3" width="37.5546875" style="14" customWidth="1"/>
    <col min="4" max="4" width="18" style="14" customWidth="1"/>
    <col min="5" max="5" width="20.6640625" style="14" customWidth="1"/>
    <col min="6" max="6" width="9.5546875" style="14" customWidth="1"/>
    <col min="7" max="7" width="40.6640625" style="14" customWidth="1"/>
    <col min="8" max="8" width="12.6640625" style="14" customWidth="1"/>
    <col min="9" max="16384" width="8.6640625" style="14"/>
  </cols>
  <sheetData>
    <row r="1" spans="2:27" ht="15.6" x14ac:dyDescent="0.25">
      <c r="B1" s="47" t="s">
        <v>29</v>
      </c>
      <c r="C1" s="46" t="str">
        <f ca="1">MID(CELL("filename"),SEARCH("[",CELL("filename"))+1, SEARCH("]",CELL("filename"))-SEARCH("[",CELL("filename"))-6)</f>
        <v>CA-Q-0633_20170120 MF</v>
      </c>
      <c r="D1" s="45"/>
      <c r="E1" s="45"/>
      <c r="F1" s="45"/>
      <c r="G1" s="45"/>
      <c r="H1" s="45"/>
    </row>
    <row r="2" spans="2:27" ht="13.8" x14ac:dyDescent="0.25">
      <c r="B2" s="44"/>
    </row>
    <row r="3" spans="2:27" ht="17.399999999999999" x14ac:dyDescent="0.3">
      <c r="B3" s="4" t="s">
        <v>4</v>
      </c>
      <c r="H3" s="15"/>
      <c r="AA3" s="14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5"/>
      <c r="AA4" s="14" t="s">
        <v>24</v>
      </c>
    </row>
    <row r="5" spans="2:27" ht="17.399999999999999" x14ac:dyDescent="0.3">
      <c r="B5" s="4" t="s">
        <v>32</v>
      </c>
      <c r="C5" s="4"/>
      <c r="D5" s="4"/>
      <c r="E5" s="4"/>
      <c r="F5" s="4"/>
      <c r="G5" s="44"/>
      <c r="H5" s="15"/>
    </row>
    <row r="6" spans="2:27" ht="17.399999999999999" x14ac:dyDescent="0.3">
      <c r="B6" s="4"/>
      <c r="C6" s="4"/>
      <c r="D6" s="4"/>
      <c r="E6" s="4"/>
      <c r="F6" s="4"/>
      <c r="G6" s="4"/>
      <c r="H6" s="15"/>
    </row>
    <row r="7" spans="2:27" ht="17.399999999999999" x14ac:dyDescent="0.3">
      <c r="B7" s="5" t="s">
        <v>0</v>
      </c>
      <c r="C7" s="34"/>
      <c r="D7" s="1"/>
      <c r="E7" s="1"/>
      <c r="F7" s="1"/>
      <c r="G7" s="35" t="s">
        <v>12</v>
      </c>
      <c r="H7" s="36">
        <f>SUM(J17:J71)</f>
        <v>0</v>
      </c>
    </row>
    <row r="8" spans="2:27" s="31" customFormat="1" ht="15.6" x14ac:dyDescent="0.25">
      <c r="B8" s="26" t="s">
        <v>13</v>
      </c>
      <c r="C8" s="37"/>
      <c r="D8" s="26" t="s">
        <v>14</v>
      </c>
      <c r="E8" s="37"/>
      <c r="F8" s="26" t="s">
        <v>15</v>
      </c>
      <c r="G8" s="49"/>
      <c r="H8" s="50"/>
      <c r="AA8" s="14"/>
    </row>
    <row r="9" spans="2:27" s="31" customFormat="1" ht="15.6" x14ac:dyDescent="0.25">
      <c r="B9" s="26" t="s">
        <v>16</v>
      </c>
      <c r="C9" s="37"/>
      <c r="D9" s="26" t="s">
        <v>17</v>
      </c>
      <c r="E9" s="49"/>
      <c r="F9" s="57"/>
      <c r="G9" s="57"/>
      <c r="H9" s="50"/>
    </row>
    <row r="10" spans="2:27" s="31" customFormat="1" ht="15.6" x14ac:dyDescent="0.25">
      <c r="B10" s="26" t="s">
        <v>18</v>
      </c>
      <c r="C10" s="37"/>
      <c r="D10" s="58" t="s">
        <v>19</v>
      </c>
      <c r="E10" s="58"/>
      <c r="F10" s="59"/>
      <c r="G10" s="59"/>
      <c r="H10" s="60"/>
    </row>
    <row r="11" spans="2:27" s="31" customFormat="1" ht="15.6" x14ac:dyDescent="0.25">
      <c r="B11" s="26" t="s">
        <v>20</v>
      </c>
      <c r="C11" s="61"/>
      <c r="D11" s="61"/>
      <c r="E11" s="61"/>
      <c r="F11" s="61"/>
      <c r="G11" s="61"/>
      <c r="H11" s="61"/>
    </row>
    <row r="12" spans="2:27" s="31" customFormat="1" ht="15.6" x14ac:dyDescent="0.25">
      <c r="B12" s="26" t="s">
        <v>21</v>
      </c>
      <c r="C12" s="61"/>
      <c r="D12" s="61"/>
      <c r="E12" s="61"/>
      <c r="F12" s="61"/>
      <c r="G12" s="61"/>
      <c r="H12" s="61"/>
    </row>
    <row r="13" spans="2:27" s="31" customFormat="1" ht="15.6" x14ac:dyDescent="0.25">
      <c r="B13" s="6"/>
      <c r="C13" s="38"/>
      <c r="D13" s="24"/>
      <c r="E13" s="6"/>
      <c r="F13" s="6"/>
      <c r="G13" s="39"/>
      <c r="H13" s="40"/>
    </row>
    <row r="14" spans="2:27" s="31" customFormat="1" ht="17.399999999999999" x14ac:dyDescent="0.3">
      <c r="B14" s="7" t="s">
        <v>1</v>
      </c>
      <c r="C14" s="38"/>
      <c r="D14" s="24"/>
      <c r="E14" s="8"/>
      <c r="F14" s="39"/>
      <c r="G14" s="39"/>
      <c r="H14" s="40"/>
    </row>
    <row r="15" spans="2:27" s="32" customFormat="1" ht="31.2" x14ac:dyDescent="0.25">
      <c r="B15" s="41" t="s">
        <v>22</v>
      </c>
      <c r="C15" s="41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31"/>
    </row>
    <row r="16" spans="2:27" ht="15.6" x14ac:dyDescent="0.25">
      <c r="B16" s="54" t="s">
        <v>28</v>
      </c>
      <c r="C16" s="55"/>
      <c r="D16" s="55"/>
      <c r="E16" s="55"/>
      <c r="F16" s="55"/>
      <c r="G16" s="55"/>
      <c r="H16" s="56"/>
      <c r="AA16" s="32"/>
    </row>
    <row r="17" spans="2:40" s="2" customFormat="1" ht="93.6" x14ac:dyDescent="0.25">
      <c r="B17" s="43"/>
      <c r="C17" s="16" t="s">
        <v>30</v>
      </c>
      <c r="D17" s="17" t="s">
        <v>27</v>
      </c>
      <c r="E17" s="12"/>
      <c r="F17" s="12"/>
      <c r="G17" s="27" t="s">
        <v>26</v>
      </c>
      <c r="H17" s="43"/>
      <c r="J17" s="42">
        <f t="shared" ref="J17:J57" si="0">IF(H17="N",1,0)</f>
        <v>0</v>
      </c>
      <c r="AA17" s="14"/>
    </row>
    <row r="18" spans="2:40" s="19" customFormat="1" ht="54" x14ac:dyDescent="0.25">
      <c r="B18" s="43"/>
      <c r="C18" s="9" t="s">
        <v>31</v>
      </c>
      <c r="D18" s="17" t="s">
        <v>27</v>
      </c>
      <c r="E18" s="12"/>
      <c r="F18" s="12"/>
      <c r="G18" s="27" t="s">
        <v>26</v>
      </c>
      <c r="H18" s="43"/>
      <c r="I18" s="22"/>
      <c r="J18" s="42">
        <f t="shared" si="0"/>
        <v>0</v>
      </c>
      <c r="K18" s="22"/>
      <c r="L18" s="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2:40" ht="15.6" x14ac:dyDescent="0.25">
      <c r="B19" s="54" t="s">
        <v>33</v>
      </c>
      <c r="C19" s="55"/>
      <c r="D19" s="55"/>
      <c r="E19" s="55"/>
      <c r="F19" s="55"/>
      <c r="G19" s="55"/>
      <c r="H19" s="56"/>
      <c r="J19" s="42">
        <f t="shared" si="0"/>
        <v>0</v>
      </c>
      <c r="AA19" s="32"/>
    </row>
    <row r="20" spans="2:40" s="2" customFormat="1" ht="40.200000000000003" x14ac:dyDescent="0.25">
      <c r="B20" s="43"/>
      <c r="C20" s="16" t="s">
        <v>68</v>
      </c>
      <c r="D20" s="17" t="s">
        <v>75</v>
      </c>
      <c r="E20" s="9"/>
      <c r="F20" s="11"/>
      <c r="G20" s="11" t="s">
        <v>26</v>
      </c>
      <c r="H20" s="43"/>
      <c r="J20" s="42">
        <f t="shared" si="0"/>
        <v>0</v>
      </c>
    </row>
    <row r="21" spans="2:40" s="2" customFormat="1" ht="46.95" customHeight="1" x14ac:dyDescent="0.25">
      <c r="B21" s="43"/>
      <c r="C21" s="16" t="s">
        <v>57</v>
      </c>
      <c r="D21" s="17">
        <v>632.28</v>
      </c>
      <c r="E21" s="9"/>
      <c r="F21" s="11"/>
      <c r="G21" s="11"/>
      <c r="H21" s="43"/>
      <c r="J21" s="42"/>
    </row>
    <row r="22" spans="2:40" s="2" customFormat="1" ht="47.4" customHeight="1" x14ac:dyDescent="0.25">
      <c r="B22" s="43"/>
      <c r="C22" s="16" t="s">
        <v>58</v>
      </c>
      <c r="D22" s="17">
        <v>633.08000000000004</v>
      </c>
      <c r="E22" s="9"/>
      <c r="F22" s="11"/>
      <c r="G22" s="11"/>
      <c r="H22" s="43"/>
      <c r="J22" s="42"/>
    </row>
    <row r="23" spans="2:40" s="2" customFormat="1" ht="15.6" x14ac:dyDescent="0.25">
      <c r="B23" s="54" t="s">
        <v>34</v>
      </c>
      <c r="C23" s="55"/>
      <c r="D23" s="55"/>
      <c r="E23" s="55"/>
      <c r="F23" s="55"/>
      <c r="G23" s="55"/>
      <c r="H23" s="56"/>
      <c r="J23" s="42">
        <f t="shared" si="0"/>
        <v>0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2:40" s="19" customFormat="1" ht="40.200000000000003" x14ac:dyDescent="0.25">
      <c r="B24" s="43"/>
      <c r="C24" s="16" t="s">
        <v>69</v>
      </c>
      <c r="D24" s="10">
        <v>633.08000000000004</v>
      </c>
      <c r="E24" s="20"/>
      <c r="F24" s="27"/>
      <c r="G24" s="28"/>
      <c r="H24" s="43"/>
      <c r="I24" s="22"/>
      <c r="J24" s="42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2:40" s="22" customFormat="1" ht="60" customHeight="1" x14ac:dyDescent="0.25">
      <c r="B25" s="43"/>
      <c r="C25" s="16" t="s">
        <v>44</v>
      </c>
      <c r="D25" s="10" t="s">
        <v>76</v>
      </c>
      <c r="E25" s="20"/>
      <c r="F25" s="27"/>
      <c r="G25" s="28"/>
      <c r="H25" s="43"/>
      <c r="J25" s="42"/>
    </row>
    <row r="26" spans="2:40" s="22" customFormat="1" ht="25.95" customHeight="1" x14ac:dyDescent="0.25">
      <c r="B26" s="43"/>
      <c r="C26" s="16" t="s">
        <v>45</v>
      </c>
      <c r="D26" s="10">
        <v>733.02</v>
      </c>
      <c r="E26" s="20"/>
      <c r="F26" s="27"/>
      <c r="G26" s="28"/>
      <c r="H26" s="43"/>
      <c r="J26" s="42"/>
    </row>
    <row r="27" spans="2:40" s="22" customFormat="1" ht="36" customHeight="1" x14ac:dyDescent="0.25">
      <c r="B27" s="43"/>
      <c r="C27" s="16" t="s">
        <v>46</v>
      </c>
      <c r="D27" s="10">
        <v>733.03</v>
      </c>
      <c r="E27" s="20"/>
      <c r="F27" s="27"/>
      <c r="G27" s="28"/>
      <c r="H27" s="43"/>
      <c r="J27" s="42"/>
    </row>
    <row r="28" spans="2:40" s="22" customFormat="1" ht="33" customHeight="1" x14ac:dyDescent="0.25">
      <c r="B28" s="43"/>
      <c r="C28" s="16" t="s">
        <v>47</v>
      </c>
      <c r="D28" s="10">
        <v>733.03</v>
      </c>
      <c r="E28" s="20"/>
      <c r="F28" s="27"/>
      <c r="G28" s="28"/>
      <c r="H28" s="43"/>
      <c r="J28" s="42"/>
    </row>
    <row r="29" spans="2:40" s="22" customFormat="1" ht="52.95" customHeight="1" x14ac:dyDescent="0.25">
      <c r="B29" s="43"/>
      <c r="C29" s="16" t="s">
        <v>48</v>
      </c>
      <c r="D29" s="10">
        <v>633.08000000000004</v>
      </c>
      <c r="E29" s="20"/>
      <c r="F29" s="27"/>
      <c r="G29" s="28"/>
      <c r="H29" s="43"/>
      <c r="J29" s="42"/>
    </row>
    <row r="30" spans="2:40" s="22" customFormat="1" ht="24.6" customHeight="1" x14ac:dyDescent="0.25">
      <c r="B30" s="43"/>
      <c r="C30" s="16" t="s">
        <v>49</v>
      </c>
      <c r="D30" s="10">
        <v>632.28</v>
      </c>
      <c r="E30" s="20"/>
      <c r="F30" s="27"/>
      <c r="G30" s="28"/>
      <c r="H30" s="43"/>
      <c r="J30" s="42"/>
    </row>
    <row r="31" spans="2:40" s="2" customFormat="1" ht="25.95" customHeight="1" x14ac:dyDescent="0.25">
      <c r="B31" s="43"/>
      <c r="C31" s="16" t="s">
        <v>50</v>
      </c>
      <c r="D31" s="10">
        <v>733.03</v>
      </c>
      <c r="E31" s="20"/>
      <c r="F31" s="20"/>
      <c r="G31" s="28"/>
      <c r="H31" s="43"/>
      <c r="I31" s="22"/>
      <c r="J31" s="42">
        <f t="shared" si="0"/>
        <v>0</v>
      </c>
      <c r="K31" s="22"/>
      <c r="M31" s="22"/>
      <c r="N31" s="22"/>
      <c r="O31" s="22"/>
      <c r="P31" s="22"/>
      <c r="R31" s="22"/>
      <c r="S31" s="22"/>
      <c r="T31" s="22"/>
      <c r="U31" s="22"/>
      <c r="V31" s="22"/>
      <c r="W31" s="22"/>
    </row>
    <row r="32" spans="2:40" s="2" customFormat="1" ht="38.4" customHeight="1" x14ac:dyDescent="0.25">
      <c r="B32" s="43"/>
      <c r="C32" s="16" t="s">
        <v>51</v>
      </c>
      <c r="D32" s="10">
        <v>625.12</v>
      </c>
      <c r="E32" s="20"/>
      <c r="F32" s="20"/>
      <c r="G32" s="9"/>
      <c r="H32" s="43"/>
      <c r="J32" s="42">
        <f t="shared" si="0"/>
        <v>0</v>
      </c>
    </row>
    <row r="33" spans="2:40" s="2" customFormat="1" ht="40.950000000000003" customHeight="1" x14ac:dyDescent="0.25">
      <c r="B33" s="43"/>
      <c r="C33" s="16" t="s">
        <v>52</v>
      </c>
      <c r="D33" s="10" t="s">
        <v>53</v>
      </c>
      <c r="E33" s="20"/>
      <c r="F33" s="20"/>
      <c r="G33" s="28"/>
      <c r="H33" s="43"/>
      <c r="J33" s="42">
        <f t="shared" si="0"/>
        <v>0</v>
      </c>
    </row>
    <row r="34" spans="2:40" s="2" customFormat="1" ht="39.6" customHeight="1" x14ac:dyDescent="0.25">
      <c r="B34" s="43"/>
      <c r="C34" s="16" t="s">
        <v>54</v>
      </c>
      <c r="D34" s="10">
        <v>625.12</v>
      </c>
      <c r="E34" s="20"/>
      <c r="F34" s="20"/>
      <c r="G34" s="9"/>
      <c r="H34" s="43"/>
      <c r="J34" s="42">
        <f t="shared" si="0"/>
        <v>0</v>
      </c>
    </row>
    <row r="35" spans="2:40" s="2" customFormat="1" ht="39.6" customHeight="1" x14ac:dyDescent="0.25">
      <c r="B35" s="43"/>
      <c r="C35" s="16" t="s">
        <v>56</v>
      </c>
      <c r="D35" s="10">
        <v>733.03</v>
      </c>
      <c r="E35" s="20"/>
      <c r="F35" s="20"/>
      <c r="G35" s="9"/>
      <c r="H35" s="43"/>
      <c r="J35" s="42">
        <f t="shared" si="0"/>
        <v>0</v>
      </c>
    </row>
    <row r="36" spans="2:40" s="2" customFormat="1" ht="48.6" customHeight="1" x14ac:dyDescent="0.25">
      <c r="B36" s="43"/>
      <c r="C36" s="16" t="s">
        <v>59</v>
      </c>
      <c r="D36" s="10">
        <v>632.04999999999995</v>
      </c>
      <c r="E36" s="20"/>
      <c r="F36" s="20"/>
      <c r="G36" s="9"/>
      <c r="H36" s="43"/>
      <c r="J36" s="42"/>
    </row>
    <row r="37" spans="2:40" s="2" customFormat="1" ht="39.6" customHeight="1" x14ac:dyDescent="0.25">
      <c r="B37" s="43"/>
      <c r="C37" s="16" t="s">
        <v>60</v>
      </c>
      <c r="D37" s="10">
        <v>632.23</v>
      </c>
      <c r="E37" s="20"/>
      <c r="F37" s="20"/>
      <c r="G37" s="9"/>
      <c r="H37" s="43"/>
      <c r="J37" s="42"/>
    </row>
    <row r="38" spans="2:40" s="2" customFormat="1" ht="48" customHeight="1" x14ac:dyDescent="0.25">
      <c r="B38" s="43"/>
      <c r="C38" s="16" t="s">
        <v>61</v>
      </c>
      <c r="D38" s="10">
        <v>633.08000000000004</v>
      </c>
      <c r="E38" s="20"/>
      <c r="F38" s="20"/>
      <c r="G38" s="9"/>
      <c r="H38" s="43"/>
      <c r="J38" s="42"/>
    </row>
    <row r="39" spans="2:40" s="2" customFormat="1" ht="40.950000000000003" customHeight="1" x14ac:dyDescent="0.25">
      <c r="B39" s="43"/>
      <c r="C39" s="16" t="s">
        <v>62</v>
      </c>
      <c r="D39" s="10">
        <v>633.08000000000004</v>
      </c>
      <c r="E39" s="20"/>
      <c r="F39" s="20"/>
      <c r="G39" s="9"/>
      <c r="H39" s="43"/>
      <c r="J39" s="42"/>
    </row>
    <row r="40" spans="2:40" s="2" customFormat="1" ht="40.950000000000003" customHeight="1" x14ac:dyDescent="0.25">
      <c r="B40" s="43"/>
      <c r="C40" s="16" t="s">
        <v>63</v>
      </c>
      <c r="D40" s="10">
        <v>633.08000000000004</v>
      </c>
      <c r="E40" s="20"/>
      <c r="F40" s="20"/>
      <c r="G40" s="9"/>
      <c r="H40" s="43"/>
      <c r="J40" s="42"/>
    </row>
    <row r="41" spans="2:40" s="2" customFormat="1" ht="40.950000000000003" customHeight="1" x14ac:dyDescent="0.25">
      <c r="B41" s="43"/>
      <c r="C41" s="16" t="s">
        <v>64</v>
      </c>
      <c r="D41" s="10">
        <v>733</v>
      </c>
      <c r="E41" s="20"/>
      <c r="F41" s="20"/>
      <c r="G41" s="9"/>
      <c r="H41" s="43"/>
      <c r="J41" s="42"/>
    </row>
    <row r="42" spans="2:40" s="2" customFormat="1" ht="15.6" x14ac:dyDescent="0.25">
      <c r="B42" s="54" t="s">
        <v>35</v>
      </c>
      <c r="C42" s="55"/>
      <c r="D42" s="55"/>
      <c r="E42" s="55"/>
      <c r="F42" s="55"/>
      <c r="G42" s="55"/>
      <c r="H42" s="56"/>
      <c r="I42" s="22"/>
      <c r="J42" s="42">
        <f t="shared" si="0"/>
        <v>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2:40" s="2" customFormat="1" ht="29.4" customHeight="1" x14ac:dyDescent="0.25">
      <c r="B43" s="43"/>
      <c r="C43" s="16" t="s">
        <v>71</v>
      </c>
      <c r="D43" s="18">
        <v>633.17999999999995</v>
      </c>
      <c r="E43" s="9"/>
      <c r="F43" s="9"/>
      <c r="G43" s="48"/>
      <c r="H43" s="43"/>
      <c r="J43" s="42">
        <f t="shared" si="0"/>
        <v>0</v>
      </c>
    </row>
    <row r="44" spans="2:40" s="2" customFormat="1" ht="54" x14ac:dyDescent="0.25">
      <c r="B44" s="43"/>
      <c r="C44" s="16" t="s">
        <v>70</v>
      </c>
      <c r="D44" s="18">
        <v>633.17999999999995</v>
      </c>
      <c r="E44" s="9"/>
      <c r="F44" s="9"/>
      <c r="G44" s="9"/>
      <c r="H44" s="43"/>
      <c r="J44" s="42">
        <f t="shared" si="0"/>
        <v>0</v>
      </c>
    </row>
    <row r="45" spans="2:40" s="2" customFormat="1" ht="15.6" x14ac:dyDescent="0.25">
      <c r="B45" s="54" t="s">
        <v>36</v>
      </c>
      <c r="C45" s="55"/>
      <c r="D45" s="55"/>
      <c r="E45" s="55"/>
      <c r="F45" s="55"/>
      <c r="G45" s="55"/>
      <c r="H45" s="56"/>
      <c r="J45" s="42">
        <f t="shared" si="0"/>
        <v>0</v>
      </c>
    </row>
    <row r="46" spans="2:40" s="2" customFormat="1" ht="75.599999999999994" customHeight="1" x14ac:dyDescent="0.25">
      <c r="B46" s="43"/>
      <c r="C46" s="16" t="s">
        <v>72</v>
      </c>
      <c r="D46" s="13" t="s">
        <v>74</v>
      </c>
      <c r="E46" s="9"/>
      <c r="F46" s="11"/>
      <c r="G46" s="48"/>
      <c r="H46" s="43"/>
      <c r="J46" s="42">
        <f t="shared" si="0"/>
        <v>0</v>
      </c>
    </row>
    <row r="47" spans="2:40" s="2" customFormat="1" ht="51" customHeight="1" x14ac:dyDescent="0.25">
      <c r="B47" s="43"/>
      <c r="C47" s="16" t="s">
        <v>73</v>
      </c>
      <c r="D47" s="13" t="s">
        <v>74</v>
      </c>
      <c r="E47" s="9"/>
      <c r="F47" s="11"/>
      <c r="G47" s="48"/>
      <c r="H47" s="43"/>
      <c r="J47" s="42">
        <f t="shared" si="0"/>
        <v>0</v>
      </c>
    </row>
    <row r="48" spans="2:40" s="2" customFormat="1" ht="15.6" x14ac:dyDescent="0.25">
      <c r="B48" s="54" t="s">
        <v>37</v>
      </c>
      <c r="C48" s="55"/>
      <c r="D48" s="55"/>
      <c r="E48" s="55"/>
      <c r="F48" s="55"/>
      <c r="G48" s="55"/>
      <c r="H48" s="56"/>
      <c r="J48" s="42">
        <f t="shared" si="0"/>
        <v>0</v>
      </c>
    </row>
    <row r="49" spans="2:148" s="19" customFormat="1" ht="42" customHeight="1" x14ac:dyDescent="0.25">
      <c r="B49" s="43"/>
      <c r="C49" s="16" t="s">
        <v>38</v>
      </c>
      <c r="D49" s="17">
        <v>633.05999999999995</v>
      </c>
      <c r="E49" s="9"/>
      <c r="F49" s="11"/>
      <c r="G49" s="11"/>
      <c r="H49" s="43"/>
      <c r="I49" s="22"/>
      <c r="J49" s="42">
        <f t="shared" si="0"/>
        <v>0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2:148" s="2" customFormat="1" ht="42" customHeight="1" x14ac:dyDescent="0.25">
      <c r="B50" s="43"/>
      <c r="C50" s="16" t="s">
        <v>39</v>
      </c>
      <c r="D50" s="17">
        <v>633.05999999999995</v>
      </c>
      <c r="E50" s="9"/>
      <c r="F50" s="11"/>
      <c r="G50" s="11"/>
      <c r="H50" s="43"/>
      <c r="I50" s="22"/>
      <c r="J50" s="42">
        <f t="shared" si="0"/>
        <v>0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2:148" s="2" customFormat="1" ht="42" customHeight="1" x14ac:dyDescent="0.25">
      <c r="B51" s="43"/>
      <c r="C51" s="16" t="s">
        <v>40</v>
      </c>
      <c r="D51" s="17">
        <v>633.05999999999995</v>
      </c>
      <c r="E51" s="9"/>
      <c r="F51" s="11"/>
      <c r="G51" s="11"/>
      <c r="H51" s="43"/>
      <c r="J51" s="42">
        <f t="shared" si="0"/>
        <v>0</v>
      </c>
    </row>
    <row r="52" spans="2:148" s="2" customFormat="1" ht="42" customHeight="1" x14ac:dyDescent="0.25">
      <c r="B52" s="43"/>
      <c r="C52" s="16" t="s">
        <v>41</v>
      </c>
      <c r="D52" s="17">
        <v>633.05999999999995</v>
      </c>
      <c r="E52" s="9"/>
      <c r="F52" s="11"/>
      <c r="G52" s="11"/>
      <c r="H52" s="43"/>
      <c r="J52" s="42">
        <f t="shared" si="0"/>
        <v>0</v>
      </c>
    </row>
    <row r="53" spans="2:148" s="2" customFormat="1" ht="42" customHeight="1" x14ac:dyDescent="0.25">
      <c r="B53" s="43"/>
      <c r="C53" s="16" t="s">
        <v>77</v>
      </c>
      <c r="D53" s="17">
        <v>633.05999999999995</v>
      </c>
      <c r="E53" s="9"/>
      <c r="F53" s="11"/>
      <c r="G53" s="11"/>
      <c r="H53" s="43"/>
      <c r="J53" s="42">
        <f t="shared" si="0"/>
        <v>0</v>
      </c>
    </row>
    <row r="54" spans="2:148" s="2" customFormat="1" ht="42" customHeight="1" x14ac:dyDescent="0.25">
      <c r="B54" s="43"/>
      <c r="C54" s="16" t="s">
        <v>42</v>
      </c>
      <c r="D54" s="17">
        <v>633.05999999999995</v>
      </c>
      <c r="E54" s="9"/>
      <c r="F54" s="11"/>
      <c r="G54" s="11"/>
      <c r="H54" s="43"/>
      <c r="J54" s="42">
        <f t="shared" si="0"/>
        <v>0</v>
      </c>
    </row>
    <row r="55" spans="2:148" s="19" customFormat="1" ht="42" customHeight="1" x14ac:dyDescent="0.25">
      <c r="B55" s="43"/>
      <c r="C55" s="16" t="s">
        <v>43</v>
      </c>
      <c r="D55" s="17">
        <v>633.05999999999995</v>
      </c>
      <c r="E55" s="9"/>
      <c r="F55" s="11"/>
      <c r="G55" s="11"/>
      <c r="H55" s="43"/>
      <c r="I55" s="22"/>
      <c r="J55" s="42">
        <f t="shared" si="0"/>
        <v>0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</row>
    <row r="56" spans="2:148" s="2" customFormat="1" ht="15.6" x14ac:dyDescent="0.25">
      <c r="B56" s="54" t="s">
        <v>67</v>
      </c>
      <c r="C56" s="55"/>
      <c r="D56" s="55"/>
      <c r="E56" s="55"/>
      <c r="F56" s="55"/>
      <c r="G56" s="55"/>
      <c r="H56" s="56"/>
      <c r="I56" s="22"/>
      <c r="J56" s="42">
        <f t="shared" si="0"/>
        <v>0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</row>
    <row r="57" spans="2:148" s="19" customFormat="1" ht="51.6" customHeight="1" x14ac:dyDescent="0.25">
      <c r="B57" s="43"/>
      <c r="C57" s="16" t="s">
        <v>55</v>
      </c>
      <c r="D57" s="17">
        <v>633.11</v>
      </c>
      <c r="E57" s="9"/>
      <c r="F57" s="11"/>
      <c r="G57" s="11"/>
      <c r="H57" s="43"/>
      <c r="I57" s="22"/>
      <c r="J57" s="42">
        <f t="shared" si="0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</row>
    <row r="58" spans="2:148" s="19" customFormat="1" ht="51.6" customHeight="1" x14ac:dyDescent="0.25">
      <c r="B58" s="43"/>
      <c r="C58" s="16" t="s">
        <v>65</v>
      </c>
      <c r="D58" s="17" t="s">
        <v>66</v>
      </c>
      <c r="E58" s="9"/>
      <c r="F58" s="11"/>
      <c r="G58" s="11"/>
      <c r="H58" s="43"/>
      <c r="I58" s="22"/>
      <c r="J58" s="42">
        <f t="shared" ref="J58" si="1">IF(H58="N",1,0)</f>
        <v>0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</row>
    <row r="59" spans="2:148" s="2" customFormat="1" ht="13.8" x14ac:dyDescent="0.25">
      <c r="D59" s="21"/>
      <c r="G59" s="22"/>
      <c r="H59" s="23"/>
    </row>
    <row r="60" spans="2:148" s="2" customFormat="1" ht="17.399999999999999" x14ac:dyDescent="0.3">
      <c r="B60" s="7" t="s">
        <v>2</v>
      </c>
      <c r="C60" s="8"/>
      <c r="D60" s="24"/>
      <c r="E60" s="8"/>
      <c r="F60" s="31"/>
      <c r="G60" s="31"/>
      <c r="H60" s="33"/>
    </row>
    <row r="61" spans="2:148" s="2" customFormat="1" ht="13.8" x14ac:dyDescent="0.25">
      <c r="B61" s="51"/>
      <c r="C61" s="52"/>
      <c r="D61" s="52"/>
      <c r="E61" s="52"/>
      <c r="F61" s="52"/>
      <c r="G61" s="52"/>
      <c r="H61" s="53"/>
    </row>
    <row r="62" spans="2:148" s="2" customFormat="1" ht="13.8" x14ac:dyDescent="0.25">
      <c r="B62" s="51"/>
      <c r="C62" s="52"/>
      <c r="D62" s="52"/>
      <c r="E62" s="52"/>
      <c r="F62" s="52"/>
      <c r="G62" s="52"/>
      <c r="H62" s="53"/>
    </row>
    <row r="63" spans="2:148" s="2" customFormat="1" ht="13.8" x14ac:dyDescent="0.25">
      <c r="B63" s="51"/>
      <c r="C63" s="52"/>
      <c r="D63" s="52"/>
      <c r="E63" s="52"/>
      <c r="F63" s="52"/>
      <c r="G63" s="52"/>
      <c r="H63" s="53"/>
    </row>
    <row r="64" spans="2:148" s="2" customFormat="1" ht="13.8" x14ac:dyDescent="0.25">
      <c r="B64" s="51"/>
      <c r="C64" s="52"/>
      <c r="D64" s="52"/>
      <c r="E64" s="52"/>
      <c r="F64" s="52"/>
      <c r="G64" s="52"/>
      <c r="H64" s="53"/>
    </row>
    <row r="65" spans="2:8" s="2" customFormat="1" ht="13.8" x14ac:dyDescent="0.25">
      <c r="B65" s="51"/>
      <c r="C65" s="52"/>
      <c r="D65" s="52"/>
      <c r="E65" s="52"/>
      <c r="F65" s="52"/>
      <c r="G65" s="52"/>
      <c r="H65" s="53"/>
    </row>
    <row r="66" spans="2:8" s="2" customFormat="1" ht="13.8" x14ac:dyDescent="0.25">
      <c r="B66" s="51"/>
      <c r="C66" s="52"/>
      <c r="D66" s="52"/>
      <c r="E66" s="52"/>
      <c r="F66" s="52"/>
      <c r="G66" s="52"/>
      <c r="H66" s="53"/>
    </row>
    <row r="67" spans="2:8" s="2" customFormat="1" ht="13.8" x14ac:dyDescent="0.25">
      <c r="B67" s="51"/>
      <c r="C67" s="52"/>
      <c r="D67" s="52"/>
      <c r="E67" s="52"/>
      <c r="F67" s="52"/>
      <c r="G67" s="52"/>
      <c r="H67" s="53"/>
    </row>
    <row r="68" spans="2:8" s="2" customFormat="1" ht="13.8" x14ac:dyDescent="0.25">
      <c r="B68" s="51"/>
      <c r="C68" s="52"/>
      <c r="D68" s="52"/>
      <c r="E68" s="52"/>
      <c r="F68" s="52"/>
      <c r="G68" s="52"/>
      <c r="H68" s="53"/>
    </row>
    <row r="69" spans="2:8" s="2" customFormat="1" ht="13.8" x14ac:dyDescent="0.25">
      <c r="B69" s="66" t="s">
        <v>10</v>
      </c>
      <c r="C69" s="66"/>
      <c r="D69" s="66"/>
      <c r="E69" s="66"/>
      <c r="F69" s="66"/>
      <c r="G69" s="66"/>
      <c r="H69" s="66"/>
    </row>
    <row r="70" spans="2:8" s="2" customFormat="1" ht="13.8" x14ac:dyDescent="0.25">
      <c r="B70" s="67"/>
      <c r="C70" s="67"/>
      <c r="D70" s="67"/>
      <c r="E70" s="67"/>
      <c r="F70" s="67"/>
      <c r="G70" s="67"/>
      <c r="H70" s="67"/>
    </row>
    <row r="71" spans="2:8" s="2" customFormat="1" ht="15.6" x14ac:dyDescent="0.25">
      <c r="B71" s="63" t="s">
        <v>25</v>
      </c>
      <c r="C71" s="64"/>
      <c r="D71" s="64"/>
      <c r="E71" s="64"/>
      <c r="F71" s="64"/>
      <c r="G71" s="64"/>
      <c r="H71" s="65"/>
    </row>
    <row r="72" spans="2:8" s="2" customFormat="1" ht="15.6" x14ac:dyDescent="0.25">
      <c r="B72" s="49"/>
      <c r="C72" s="57"/>
      <c r="D72" s="57"/>
      <c r="E72" s="57"/>
      <c r="F72" s="57"/>
      <c r="G72" s="57"/>
      <c r="H72" s="50"/>
    </row>
    <row r="73" spans="2:8" s="2" customFormat="1" ht="13.8" x14ac:dyDescent="0.25">
      <c r="B73" s="29"/>
      <c r="C73" s="30"/>
      <c r="D73" s="30"/>
      <c r="E73" s="30"/>
      <c r="F73" s="30"/>
      <c r="G73" s="30"/>
      <c r="H73" s="25"/>
    </row>
    <row r="74" spans="2:8" s="2" customFormat="1" ht="13.8" x14ac:dyDescent="0.25">
      <c r="B74" s="29"/>
      <c r="C74" s="30"/>
      <c r="D74" s="30"/>
      <c r="E74" s="30"/>
      <c r="F74" s="30"/>
      <c r="G74" s="30"/>
      <c r="H74" s="25"/>
    </row>
    <row r="75" spans="2:8" s="2" customFormat="1" ht="13.8" x14ac:dyDescent="0.25">
      <c r="B75" s="51"/>
      <c r="C75" s="52"/>
      <c r="D75" s="52"/>
      <c r="E75" s="52"/>
      <c r="F75" s="52"/>
      <c r="G75" s="52"/>
      <c r="H75" s="53"/>
    </row>
    <row r="76" spans="2:8" s="2" customFormat="1" ht="13.8" x14ac:dyDescent="0.25">
      <c r="B76" s="62"/>
      <c r="C76" s="62"/>
      <c r="D76" s="62"/>
      <c r="E76" s="62"/>
      <c r="F76" s="62"/>
      <c r="G76" s="62"/>
      <c r="H76" s="62"/>
    </row>
    <row r="77" spans="2:8" s="2" customFormat="1" ht="13.8" x14ac:dyDescent="0.25">
      <c r="B77" s="62"/>
      <c r="C77" s="62"/>
      <c r="D77" s="62"/>
      <c r="E77" s="62"/>
      <c r="F77" s="62"/>
      <c r="G77" s="62"/>
      <c r="H77" s="62"/>
    </row>
    <row r="78" spans="2:8" x14ac:dyDescent="0.25">
      <c r="B78" s="62"/>
      <c r="C78" s="62"/>
      <c r="D78" s="62"/>
      <c r="E78" s="62"/>
      <c r="F78" s="62"/>
      <c r="G78" s="62"/>
      <c r="H78" s="62"/>
    </row>
  </sheetData>
  <mergeCells count="28">
    <mergeCell ref="C11:H11"/>
    <mergeCell ref="C12:H12"/>
    <mergeCell ref="B77:H77"/>
    <mergeCell ref="B78:H78"/>
    <mergeCell ref="B71:H71"/>
    <mergeCell ref="B66:H66"/>
    <mergeCell ref="B67:H67"/>
    <mergeCell ref="B68:H68"/>
    <mergeCell ref="B72:H72"/>
    <mergeCell ref="B69:H70"/>
    <mergeCell ref="B76:H76"/>
    <mergeCell ref="B19:H19"/>
    <mergeCell ref="G8:H8"/>
    <mergeCell ref="B75:H75"/>
    <mergeCell ref="B45:H45"/>
    <mergeCell ref="B48:H48"/>
    <mergeCell ref="B56:H56"/>
    <mergeCell ref="B16:H16"/>
    <mergeCell ref="B23:H23"/>
    <mergeCell ref="B42:H42"/>
    <mergeCell ref="B63:H63"/>
    <mergeCell ref="B62:H62"/>
    <mergeCell ref="B61:H61"/>
    <mergeCell ref="B65:H65"/>
    <mergeCell ref="B64:H64"/>
    <mergeCell ref="E9:H9"/>
    <mergeCell ref="D10:E10"/>
    <mergeCell ref="F10:H10"/>
  </mergeCells>
  <dataValidations count="2">
    <dataValidation type="list" allowBlank="1" showInputMessage="1" showErrorMessage="1" sqref="H20:H22 H43:H44 H49:H55 H17:H18 H57:H58 H24:H41 H46:H47" xr:uid="{00000000-0002-0000-0000-000000000000}">
      <formula1>$AA$3:$AA$4</formula1>
    </dataValidation>
    <dataValidation type="list" allowBlank="1" showInputMessage="1" showErrorMessage="1" sqref="B20:B22 B43:B44 B49:B55 B17:B18 B57:B58 B24:B41 B46:B47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36fb3ed-1f9b-461a-ba3b-e1ffc7a297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553DAC2-A20E-48D6-BB40-6D67F666DB91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2019-02-08T13:55:41Z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